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90" yWindow="1320" windowWidth="20730" windowHeight="889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D13" i="1" l="1"/>
  <c r="E23" i="1"/>
  <c r="C23" i="1"/>
  <c r="B23" i="1"/>
  <c r="E22" i="1"/>
  <c r="C22" i="1"/>
  <c r="B22" i="1"/>
  <c r="E21" i="1"/>
  <c r="C21" i="1"/>
  <c r="B21" i="1"/>
  <c r="E19" i="1"/>
  <c r="E20" i="1" s="1"/>
  <c r="C19" i="1"/>
  <c r="C20" i="1" s="1"/>
  <c r="B19" i="1"/>
  <c r="B20" i="1" s="1"/>
  <c r="E18" i="1"/>
  <c r="C18" i="1"/>
  <c r="B18" i="1"/>
  <c r="F14" i="1"/>
  <c r="D14" i="1"/>
  <c r="F13" i="1"/>
  <c r="F12" i="1"/>
  <c r="D12" i="1"/>
  <c r="F11" i="1"/>
  <c r="D11" i="1"/>
  <c r="F10" i="1"/>
  <c r="D10" i="1"/>
  <c r="F9" i="1"/>
  <c r="D9" i="1"/>
  <c r="F8" i="1"/>
  <c r="D8" i="1"/>
  <c r="F7" i="1"/>
  <c r="D7" i="1"/>
  <c r="F6" i="1"/>
  <c r="D6" i="1"/>
  <c r="F5" i="1"/>
  <c r="D5" i="1"/>
  <c r="F4" i="1"/>
  <c r="D4" i="1"/>
  <c r="F3" i="1"/>
  <c r="D3" i="1"/>
  <c r="F22" i="1" l="1"/>
  <c r="D21" i="1"/>
  <c r="F19" i="1"/>
  <c r="F20" i="1"/>
  <c r="F18" i="1"/>
  <c r="D20" i="1"/>
  <c r="D19" i="1"/>
  <c r="F23" i="1"/>
  <c r="F21" i="1"/>
  <c r="D22" i="1"/>
  <c r="D23" i="1"/>
  <c r="D18" i="1"/>
  <c r="D15" i="1" l="1"/>
  <c r="C15" i="1"/>
  <c r="E15" i="1"/>
  <c r="F15" i="1"/>
  <c r="B15" i="1"/>
</calcChain>
</file>

<file path=xl/sharedStrings.xml><?xml version="1.0" encoding="utf-8"?>
<sst xmlns="http://schemas.openxmlformats.org/spreadsheetml/2006/main" count="28" uniqueCount="26">
  <si>
    <t>Partier</t>
  </si>
  <si>
    <t>I alt</t>
  </si>
  <si>
    <t>Kvinder</t>
  </si>
  <si>
    <t>Andel kvinder i %</t>
  </si>
  <si>
    <t>Anden etnisk baggrund</t>
  </si>
  <si>
    <t>Andel etn. bag. i %</t>
  </si>
  <si>
    <t>S, F, Ø, B</t>
  </si>
  <si>
    <t>S, F, Ø, B, Å</t>
  </si>
  <si>
    <t>S, F, B</t>
  </si>
  <si>
    <t>V, C, O, I</t>
  </si>
  <si>
    <t>V, C, O</t>
  </si>
  <si>
    <t>V, C, O, I, E, D, K</t>
  </si>
  <si>
    <t>D.30.4.2019</t>
  </si>
  <si>
    <t>Å - Alternativet</t>
  </si>
  <si>
    <t>O - Dansk Folkeparti</t>
  </si>
  <si>
    <t>C - Det Konservative Folkeparti</t>
  </si>
  <si>
    <t>Ø - Enhedslisten</t>
  </si>
  <si>
    <t>I - Liberal Alliance</t>
  </si>
  <si>
    <t>B - Radikale Venstre</t>
  </si>
  <si>
    <t>*</t>
  </si>
  <si>
    <t>S - Socialdemokratiet</t>
  </si>
  <si>
    <t>F - Socialistisk Folkeparti</t>
  </si>
  <si>
    <t>V - Venstre</t>
  </si>
  <si>
    <t>D - Nye Borgerlige</t>
  </si>
  <si>
    <t>K - Kristendemokraterne</t>
  </si>
  <si>
    <t>E - Klaus Riskjær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</si>
</sst>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2" fontId="1" fillId="5" borderId="1" xfId="0" applyNumberFormat="1" applyFont="1" applyFill="1" applyBorder="1"/>
    <xf numFmtId="2" fontId="1" fillId="0" borderId="1" xfId="0" applyNumberFormat="1" applyFont="1" applyBorder="1"/>
    <xf numFmtId="2" fontId="1" fillId="6" borderId="1" xfId="0" applyNumberFormat="1" applyFont="1" applyFill="1" applyBorder="1"/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2" fontId="1" fillId="3" borderId="1" xfId="0" applyNumberFormat="1" applyFont="1" applyFill="1" applyBorder="1"/>
    <xf numFmtId="2" fontId="1" fillId="4" borderId="1" xfId="0" applyNumberFormat="1" applyFont="1" applyFill="1" applyBorder="1"/>
    <xf numFmtId="0" fontId="0" fillId="0" borderId="2" xfId="0" applyBorder="1"/>
    <xf numFmtId="0" fontId="0" fillId="2" borderId="6" xfId="0" applyFill="1" applyBorder="1"/>
    <xf numFmtId="0" fontId="0" fillId="2" borderId="0" xfId="0" applyFill="1"/>
    <xf numFmtId="0" fontId="1" fillId="0" borderId="5" xfId="0" applyFont="1" applyFill="1" applyBorder="1"/>
    <xf numFmtId="1" fontId="0" fillId="7" borderId="1" xfId="0" applyNumberFormat="1" applyFont="1" applyFill="1" applyBorder="1"/>
    <xf numFmtId="2" fontId="1" fillId="7" borderId="1" xfId="0" applyNumberFormat="1" applyFont="1" applyFill="1" applyBorder="1"/>
    <xf numFmtId="0" fontId="0" fillId="2" borderId="7" xfId="0" applyFill="1" applyBorder="1"/>
    <xf numFmtId="2" fontId="1" fillId="2" borderId="7" xfId="0" applyNumberFormat="1" applyFont="1" applyFill="1" applyBorder="1"/>
    <xf numFmtId="2" fontId="1" fillId="2" borderId="8" xfId="0" applyNumberFormat="1" applyFont="1" applyFill="1" applyBorder="1"/>
    <xf numFmtId="0" fontId="0" fillId="7" borderId="2" xfId="0" applyFill="1" applyBorder="1"/>
    <xf numFmtId="0" fontId="0" fillId="7" borderId="4" xfId="0" applyFill="1" applyBorder="1"/>
    <xf numFmtId="0" fontId="0" fillId="7" borderId="9" xfId="0" applyFill="1" applyBorder="1"/>
    <xf numFmtId="2" fontId="1" fillId="7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sqref="A1:XFD1"/>
    </sheetView>
  </sheetViews>
  <sheetFormatPr defaultRowHeight="15" x14ac:dyDescent="0.25"/>
  <cols>
    <col min="1" max="1" width="45.28515625" customWidth="1"/>
    <col min="2" max="3" width="18.42578125" customWidth="1"/>
    <col min="4" max="4" width="18.28515625" customWidth="1"/>
    <col min="5" max="5" width="41.140625" customWidth="1"/>
    <col min="6" max="6" width="18.140625" customWidth="1"/>
  </cols>
  <sheetData>
    <row r="1" spans="1:7" ht="15.75" thickBot="1" x14ac:dyDescent="0.3">
      <c r="A1" s="13" t="s">
        <v>12</v>
      </c>
    </row>
    <row r="2" spans="1:7" x14ac:dyDescent="0.25">
      <c r="A2" s="12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7" x14ac:dyDescent="0.25">
      <c r="A3" s="5" t="s">
        <v>13</v>
      </c>
      <c r="B3" s="1">
        <v>80</v>
      </c>
      <c r="C3" s="1">
        <v>35</v>
      </c>
      <c r="D3" s="2">
        <f t="shared" ref="D3:D14" si="0">C3/B3*100</f>
        <v>43.75</v>
      </c>
      <c r="E3" s="1">
        <v>4</v>
      </c>
      <c r="F3" s="2">
        <f t="shared" ref="F3:F14" si="1">E3/B3*100</f>
        <v>5</v>
      </c>
    </row>
    <row r="4" spans="1:7" x14ac:dyDescent="0.25">
      <c r="A4" s="5" t="s">
        <v>14</v>
      </c>
      <c r="B4" s="1">
        <v>91</v>
      </c>
      <c r="C4" s="1">
        <v>29</v>
      </c>
      <c r="D4" s="3">
        <f t="shared" si="0"/>
        <v>31.868131868131865</v>
      </c>
      <c r="E4" s="1">
        <v>0</v>
      </c>
      <c r="F4" s="4">
        <f t="shared" si="1"/>
        <v>0</v>
      </c>
    </row>
    <row r="5" spans="1:7" x14ac:dyDescent="0.25">
      <c r="A5" s="5" t="s">
        <v>15</v>
      </c>
      <c r="B5" s="1">
        <v>70</v>
      </c>
      <c r="C5" s="1">
        <v>25</v>
      </c>
      <c r="D5" s="3">
        <f t="shared" si="0"/>
        <v>35.714285714285715</v>
      </c>
      <c r="E5" s="1">
        <v>4</v>
      </c>
      <c r="F5" s="2">
        <f t="shared" si="1"/>
        <v>5.7142857142857144</v>
      </c>
    </row>
    <row r="6" spans="1:7" x14ac:dyDescent="0.25">
      <c r="A6" s="5" t="s">
        <v>16</v>
      </c>
      <c r="B6" s="1">
        <v>85</v>
      </c>
      <c r="C6" s="1">
        <v>40</v>
      </c>
      <c r="D6" s="2">
        <f t="shared" si="0"/>
        <v>47.058823529411761</v>
      </c>
      <c r="E6" s="1">
        <v>5</v>
      </c>
      <c r="F6" s="2">
        <f t="shared" si="1"/>
        <v>5.8823529411764701</v>
      </c>
    </row>
    <row r="7" spans="1:7" x14ac:dyDescent="0.25">
      <c r="A7" s="5" t="s">
        <v>17</v>
      </c>
      <c r="B7" s="1">
        <v>55</v>
      </c>
      <c r="C7" s="1">
        <v>10</v>
      </c>
      <c r="D7" s="4">
        <f t="shared" si="0"/>
        <v>18.181818181818183</v>
      </c>
      <c r="E7" s="1">
        <v>2</v>
      </c>
      <c r="F7" s="15">
        <f t="shared" si="1"/>
        <v>3.6363636363636362</v>
      </c>
      <c r="G7" t="s">
        <v>19</v>
      </c>
    </row>
    <row r="8" spans="1:7" x14ac:dyDescent="0.25">
      <c r="A8" s="5" t="s">
        <v>18</v>
      </c>
      <c r="B8" s="1">
        <v>77</v>
      </c>
      <c r="C8" s="1">
        <v>36</v>
      </c>
      <c r="D8" s="2">
        <f t="shared" si="0"/>
        <v>46.753246753246749</v>
      </c>
      <c r="E8" s="1">
        <v>6</v>
      </c>
      <c r="F8" s="2">
        <f t="shared" si="1"/>
        <v>7.7922077922077921</v>
      </c>
      <c r="G8" t="s">
        <v>19</v>
      </c>
    </row>
    <row r="9" spans="1:7" x14ac:dyDescent="0.25">
      <c r="A9" s="5" t="s">
        <v>20</v>
      </c>
      <c r="B9" s="1">
        <v>94</v>
      </c>
      <c r="C9" s="1">
        <v>26</v>
      </c>
      <c r="D9" s="4">
        <f t="shared" si="0"/>
        <v>27.659574468085108</v>
      </c>
      <c r="E9" s="1">
        <v>2</v>
      </c>
      <c r="F9" s="15">
        <f t="shared" si="1"/>
        <v>2.1276595744680851</v>
      </c>
    </row>
    <row r="10" spans="1:7" x14ac:dyDescent="0.25">
      <c r="A10" s="5" t="s">
        <v>21</v>
      </c>
      <c r="B10" s="1">
        <v>77</v>
      </c>
      <c r="C10" s="1">
        <v>37</v>
      </c>
      <c r="D10" s="2">
        <f t="shared" si="0"/>
        <v>48.051948051948052</v>
      </c>
      <c r="E10" s="1">
        <v>4</v>
      </c>
      <c r="F10" s="2">
        <f t="shared" si="1"/>
        <v>5.1948051948051948</v>
      </c>
    </row>
    <row r="11" spans="1:7" x14ac:dyDescent="0.25">
      <c r="A11" s="5" t="s">
        <v>22</v>
      </c>
      <c r="B11" s="1">
        <v>92</v>
      </c>
      <c r="C11" s="1">
        <v>28</v>
      </c>
      <c r="D11" s="3">
        <f t="shared" si="0"/>
        <v>30.434782608695656</v>
      </c>
      <c r="E11" s="1">
        <v>2</v>
      </c>
      <c r="F11" s="3">
        <f t="shared" si="1"/>
        <v>2.1739130434782608</v>
      </c>
    </row>
    <row r="12" spans="1:7" x14ac:dyDescent="0.25">
      <c r="A12" s="5" t="s">
        <v>23</v>
      </c>
      <c r="B12" s="1">
        <v>60</v>
      </c>
      <c r="C12" s="1">
        <v>15</v>
      </c>
      <c r="D12" s="4">
        <f t="shared" si="0"/>
        <v>25</v>
      </c>
      <c r="E12" s="1">
        <v>2</v>
      </c>
      <c r="F12" s="15">
        <f t="shared" si="1"/>
        <v>3.3333333333333335</v>
      </c>
    </row>
    <row r="13" spans="1:7" x14ac:dyDescent="0.25">
      <c r="A13" s="5" t="s">
        <v>24</v>
      </c>
      <c r="B13" s="1">
        <v>65</v>
      </c>
      <c r="C13" s="1">
        <v>21</v>
      </c>
      <c r="D13" s="3">
        <f>C13/B13*100</f>
        <v>32.307692307692307</v>
      </c>
      <c r="E13" s="1">
        <v>1</v>
      </c>
      <c r="F13" s="4">
        <f t="shared" si="1"/>
        <v>1.5384615384615385</v>
      </c>
    </row>
    <row r="14" spans="1:7" ht="15.75" thickBot="1" x14ac:dyDescent="0.3">
      <c r="A14" s="5" t="s">
        <v>25</v>
      </c>
      <c r="B14" s="1">
        <v>17</v>
      </c>
      <c r="C14" s="1">
        <v>3</v>
      </c>
      <c r="D14" s="4">
        <f t="shared" si="0"/>
        <v>17.647058823529413</v>
      </c>
      <c r="E14" s="1">
        <v>0</v>
      </c>
      <c r="F14" s="4">
        <f t="shared" si="1"/>
        <v>0</v>
      </c>
    </row>
    <row r="15" spans="1:7" ht="15.75" thickBot="1" x14ac:dyDescent="0.3">
      <c r="A15" s="11" t="s">
        <v>1</v>
      </c>
      <c r="B15" s="16">
        <f ca="1">SUM(B3:B16)</f>
        <v>865</v>
      </c>
      <c r="C15" s="16">
        <f ca="1">SUM(C3:C16)</f>
        <v>305</v>
      </c>
      <c r="D15" s="17">
        <f ca="1">C15/B15*100</f>
        <v>35.260115606936417</v>
      </c>
      <c r="E15" s="16">
        <f ca="1">SUM(E3:E16)</f>
        <v>32</v>
      </c>
      <c r="F15" s="18">
        <f ca="1">(E15/B15)*100</f>
        <v>3.6994219653179194</v>
      </c>
    </row>
    <row r="16" spans="1:7" x14ac:dyDescent="0.25">
      <c r="A16" s="20"/>
      <c r="B16" s="21"/>
      <c r="C16" s="21"/>
      <c r="D16" s="22"/>
      <c r="E16" s="21"/>
      <c r="F16" s="22"/>
    </row>
    <row r="17" spans="1:6" x14ac:dyDescent="0.25">
      <c r="A17" s="19"/>
      <c r="B17" s="10"/>
      <c r="C17" s="10"/>
      <c r="D17" s="22"/>
      <c r="E17" s="10"/>
      <c r="F17" s="15"/>
    </row>
    <row r="18" spans="1:6" x14ac:dyDescent="0.25">
      <c r="A18" s="6" t="s">
        <v>8</v>
      </c>
      <c r="B18" s="1">
        <f>B9+B10+B8</f>
        <v>248</v>
      </c>
      <c r="C18" s="1">
        <f>C9+C10+C8</f>
        <v>99</v>
      </c>
      <c r="D18" s="9">
        <f>SUM(D9+D10+D8)/3</f>
        <v>40.821589757759966</v>
      </c>
      <c r="E18" s="1">
        <f>E9+E10+E8</f>
        <v>12</v>
      </c>
      <c r="F18" s="9">
        <f>SUM(F9+F10+F8)/3</f>
        <v>5.038224187160357</v>
      </c>
    </row>
    <row r="19" spans="1:6" x14ac:dyDescent="0.25">
      <c r="A19" s="6" t="s">
        <v>6</v>
      </c>
      <c r="B19" s="1">
        <f>B9+B10+B8+B6</f>
        <v>333</v>
      </c>
      <c r="C19" s="1">
        <f>C9+C10+C8+C6</f>
        <v>139</v>
      </c>
      <c r="D19" s="9">
        <f>SUM(D6+D8+D9+D10)/4</f>
        <v>42.380898200672917</v>
      </c>
      <c r="E19" s="1">
        <f>E9+E10+E8+E6</f>
        <v>17</v>
      </c>
      <c r="F19" s="9">
        <f>SUM(F6+F8+F9+F10)/4</f>
        <v>5.2492563756643857</v>
      </c>
    </row>
    <row r="20" spans="1:6" x14ac:dyDescent="0.25">
      <c r="A20" s="6" t="s">
        <v>7</v>
      </c>
      <c r="B20" s="1">
        <f>B19+B3</f>
        <v>413</v>
      </c>
      <c r="C20" s="1">
        <f>C19+C3</f>
        <v>174</v>
      </c>
      <c r="D20" s="9">
        <f>SUM(D3+D6+D8+D10+D9)/5</f>
        <v>42.654718560538335</v>
      </c>
      <c r="E20" s="1">
        <f>E19+E3</f>
        <v>21</v>
      </c>
      <c r="F20" s="9">
        <f>SUM(F3+F6+F8+F10+F9)/5</f>
        <v>5.1994051005315089</v>
      </c>
    </row>
    <row r="21" spans="1:6" x14ac:dyDescent="0.25">
      <c r="A21" s="7" t="s">
        <v>10</v>
      </c>
      <c r="B21" s="14">
        <f>B5+B4+B11</f>
        <v>253</v>
      </c>
      <c r="C21" s="14">
        <f>C5+C4+C11</f>
        <v>82</v>
      </c>
      <c r="D21" s="8">
        <f>(D5+D4+D11)/3</f>
        <v>32.672400063704409</v>
      </c>
      <c r="E21" s="14">
        <f>E5+E4+E11</f>
        <v>6</v>
      </c>
      <c r="F21" s="8">
        <f>(F5+F4+F11)/3</f>
        <v>2.6293995859213251</v>
      </c>
    </row>
    <row r="22" spans="1:6" x14ac:dyDescent="0.25">
      <c r="A22" s="7" t="s">
        <v>9</v>
      </c>
      <c r="B22" s="14">
        <f>SUM(B4+B5+B11+B7)</f>
        <v>308</v>
      </c>
      <c r="C22" s="14">
        <f>SUM(C4+C5+C11+C7)</f>
        <v>92</v>
      </c>
      <c r="D22" s="8">
        <f>SUM(D4+D5+D11+D7)/4</f>
        <v>29.049754593232855</v>
      </c>
      <c r="E22" s="14">
        <f>SUM(E4+E5+E11+E7)</f>
        <v>8</v>
      </c>
      <c r="F22" s="8">
        <f>SUM(F4+F5+F11+F7)/4</f>
        <v>2.881140598531903</v>
      </c>
    </row>
    <row r="23" spans="1:6" x14ac:dyDescent="0.25">
      <c r="A23" s="7" t="s">
        <v>11</v>
      </c>
      <c r="B23" s="14">
        <f>(B4+B5+B7+B11+B12+B13+B14)</f>
        <v>450</v>
      </c>
      <c r="C23" s="14">
        <f>(C4+C5+C7+C11+C12+C13+C14)</f>
        <v>131</v>
      </c>
      <c r="D23" s="8">
        <f>(D4+D5+D7+D11+D12+D13+D14)/7</f>
        <v>27.307681357736161</v>
      </c>
      <c r="E23" s="14">
        <f>(E4+E5+E7+E11+E12+E13+E14)</f>
        <v>11</v>
      </c>
      <c r="F23" s="8">
        <f>(F4+F5+F7+F11+F12+F13+F14)/7</f>
        <v>2.3423367522746403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Statens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 Arnoldi</dc:creator>
  <cp:lastModifiedBy>Natasa Andersen</cp:lastModifiedBy>
  <dcterms:created xsi:type="dcterms:W3CDTF">2019-01-25T07:57:20Z</dcterms:created>
  <dcterms:modified xsi:type="dcterms:W3CDTF">2019-05-02T07:48:11Z</dcterms:modified>
</cp:coreProperties>
</file>